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5/comp VW/"/>
    </mc:Choice>
  </mc:AlternateContent>
  <xr:revisionPtr revIDLastSave="8" documentId="8_{073E6E64-4074-4AA6-83FB-758BAAE0A4A5}" xr6:coauthVersionLast="47" xr6:coauthVersionMax="47" xr10:uidLastSave="{0972E2EB-AC7F-49E4-9B9B-84469E3EB7CB}"/>
  <bookViews>
    <workbookView xWindow="-108" yWindow="-108" windowWidth="23256" windowHeight="12456" xr2:uid="{00000000-000D-0000-FFFF-FFFF00000000}"/>
  </bookViews>
  <sheets>
    <sheet name="Eindstand ploegen 2025" sheetId="4" r:id="rId1"/>
  </sheets>
  <definedNames>
    <definedName name="_xlnm._FilterDatabase" localSheetId="0" hidden="1">'Eindstand ploegen 2025'!$B$1:$J$1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C10" i="4"/>
  <c r="E2" i="4" l="1"/>
  <c r="E3" i="4"/>
  <c r="E4" i="4"/>
  <c r="E5" i="4"/>
  <c r="E9" i="4"/>
  <c r="E6" i="4"/>
  <c r="C6" i="4" s="1"/>
  <c r="C11" i="4"/>
  <c r="C9" i="4"/>
  <c r="D3" i="4"/>
  <c r="D7" i="4"/>
  <c r="C7" i="4" s="1"/>
  <c r="D8" i="4"/>
  <c r="C8" i="4" s="1"/>
  <c r="D2" i="4"/>
  <c r="D5" i="4"/>
  <c r="D4" i="4"/>
  <c r="C3" i="4" l="1"/>
  <c r="C2" i="4"/>
  <c r="C4" i="4"/>
  <c r="C5" i="4"/>
</calcChain>
</file>

<file path=xl/sharedStrings.xml><?xml version="1.0" encoding="utf-8"?>
<sst xmlns="http://schemas.openxmlformats.org/spreadsheetml/2006/main" count="20" uniqueCount="20">
  <si>
    <t>Trainingsgroep / vereniging</t>
  </si>
  <si>
    <t>TOTAAL AANTAL PUNTEN</t>
  </si>
  <si>
    <t>VW Amsterdam</t>
  </si>
  <si>
    <t>WV de Amstel</t>
  </si>
  <si>
    <t>TSWV de Meet</t>
  </si>
  <si>
    <t>VW 's-Hertogenbosch</t>
  </si>
  <si>
    <t>VW Utrecht</t>
  </si>
  <si>
    <t>WTC Woerden</t>
  </si>
  <si>
    <t>Tilburg                           17 mei 2025</t>
  </si>
  <si>
    <t>Elden                          15 juni 2025</t>
  </si>
  <si>
    <t>Tiel                               28 juni 2025</t>
  </si>
  <si>
    <t>Amsterdam                     13 juli 2025</t>
  </si>
  <si>
    <t>Amsterdam-tijdrit                          13 juli 2025</t>
  </si>
  <si>
    <t>Ploegentijdrit                          13 september 2025</t>
  </si>
  <si>
    <t>RETO</t>
  </si>
  <si>
    <t>VW Eindhoven</t>
  </si>
  <si>
    <t>WV Eemland</t>
  </si>
  <si>
    <t>Hanzerenners</t>
  </si>
  <si>
    <t>Utrecht                           31 augustus 2025</t>
  </si>
  <si>
    <t>VW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</si>
</sst>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90" zoomScaleNormal="90" workbookViewId="0"/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10" width="20.6640625" style="1" customWidth="1"/>
  </cols>
  <sheetData>
    <row r="1" spans="1:10" s="2" customFormat="1" ht="45" customHeight="1" x14ac:dyDescent="0.3">
      <c r="A1" s="3"/>
      <c r="B1" s="4" t="s">
        <v>0</v>
      </c>
      <c r="C1" s="5" t="s">
        <v>1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18</v>
      </c>
      <c r="J1" s="6" t="s">
        <v>13</v>
      </c>
    </row>
    <row r="2" spans="1:10" s="9" customFormat="1" ht="20.100000000000001" customHeight="1" x14ac:dyDescent="0.3">
      <c r="A2" s="12">
        <v>1</v>
      </c>
      <c r="B2" s="13" t="s">
        <v>3</v>
      </c>
      <c r="C2" s="14">
        <f>SUM(D2+E2+F2+G2+H2+I2+J2)</f>
        <v>484</v>
      </c>
      <c r="D2" s="8">
        <f>18+16+19</f>
        <v>53</v>
      </c>
      <c r="E2" s="8">
        <f>51+3</f>
        <v>54</v>
      </c>
      <c r="F2" s="8">
        <v>30</v>
      </c>
      <c r="G2" s="8">
        <v>78</v>
      </c>
      <c r="H2" s="8">
        <v>107</v>
      </c>
      <c r="I2" s="8">
        <v>56</v>
      </c>
      <c r="J2" s="8">
        <v>106</v>
      </c>
    </row>
    <row r="3" spans="1:10" s="9" customFormat="1" ht="20.100000000000001" customHeight="1" x14ac:dyDescent="0.3">
      <c r="A3" s="7">
        <v>2</v>
      </c>
      <c r="B3" s="10" t="s">
        <v>6</v>
      </c>
      <c r="C3" s="14">
        <f>SUM(D3+E3+F3+G3+H3+I3+J3)</f>
        <v>365.2</v>
      </c>
      <c r="D3" s="8">
        <f>25.1+13</f>
        <v>38.1</v>
      </c>
      <c r="E3" s="8">
        <f>57+2</f>
        <v>59</v>
      </c>
      <c r="F3" s="8">
        <v>2</v>
      </c>
      <c r="G3" s="7">
        <v>38</v>
      </c>
      <c r="H3" s="8">
        <v>96.1</v>
      </c>
      <c r="I3" s="8">
        <v>47</v>
      </c>
      <c r="J3" s="7">
        <v>85</v>
      </c>
    </row>
    <row r="4" spans="1:10" s="9" customFormat="1" ht="20.100000000000001" customHeight="1" x14ac:dyDescent="0.3">
      <c r="A4" s="7">
        <v>3</v>
      </c>
      <c r="B4" s="11" t="s">
        <v>2</v>
      </c>
      <c r="C4" s="14">
        <f>SUM(D4+E4+F4+G4+H4+I4+J4)</f>
        <v>246</v>
      </c>
      <c r="D4" s="7">
        <f>25</f>
        <v>25</v>
      </c>
      <c r="E4" s="8">
        <f>22+3</f>
        <v>25</v>
      </c>
      <c r="F4" s="8">
        <v>22</v>
      </c>
      <c r="G4" s="8">
        <v>71</v>
      </c>
      <c r="H4" s="8">
        <v>44</v>
      </c>
      <c r="I4" s="7">
        <v>19</v>
      </c>
      <c r="J4" s="8">
        <v>40</v>
      </c>
    </row>
    <row r="5" spans="1:10" s="9" customFormat="1" ht="20.100000000000001" customHeight="1" x14ac:dyDescent="0.3">
      <c r="A5" s="7">
        <v>4</v>
      </c>
      <c r="B5" s="10" t="s">
        <v>4</v>
      </c>
      <c r="C5" s="14">
        <f>SUM(D5+E5+F5+G5+H5+I5+J5)</f>
        <v>237.5</v>
      </c>
      <c r="D5" s="8">
        <f>27.1+15</f>
        <v>42.1</v>
      </c>
      <c r="E5" s="8">
        <f>30.1+5</f>
        <v>35.1</v>
      </c>
      <c r="F5" s="8">
        <v>32.1</v>
      </c>
      <c r="G5" s="8">
        <v>46.1</v>
      </c>
      <c r="H5" s="8">
        <v>47.1</v>
      </c>
      <c r="I5" s="8">
        <v>35</v>
      </c>
      <c r="J5" s="7"/>
    </row>
    <row r="6" spans="1:10" s="9" customFormat="1" ht="20.100000000000001" customHeight="1" x14ac:dyDescent="0.3">
      <c r="A6" s="7">
        <v>5</v>
      </c>
      <c r="B6" s="11" t="s">
        <v>15</v>
      </c>
      <c r="C6" s="14">
        <f>SUM(D6+E6+F6+G6+H6+I6+J6)</f>
        <v>140</v>
      </c>
      <c r="D6" s="7"/>
      <c r="E6" s="8">
        <f>25+3</f>
        <v>28</v>
      </c>
      <c r="F6" s="8">
        <v>47</v>
      </c>
      <c r="G6" s="8"/>
      <c r="H6" s="7"/>
      <c r="I6" s="8">
        <v>33</v>
      </c>
      <c r="J6" s="8">
        <v>32</v>
      </c>
    </row>
    <row r="7" spans="1:10" s="9" customFormat="1" ht="20.100000000000001" customHeight="1" x14ac:dyDescent="0.3">
      <c r="A7" s="7">
        <v>6</v>
      </c>
      <c r="B7" s="10" t="s">
        <v>5</v>
      </c>
      <c r="C7" s="14">
        <f>SUM(D7+E7+F7+G7+H7+I7+J7)</f>
        <v>122</v>
      </c>
      <c r="D7" s="7">
        <f>16+14</f>
        <v>30</v>
      </c>
      <c r="E7" s="7"/>
      <c r="F7" s="8">
        <v>48</v>
      </c>
      <c r="G7" s="8">
        <v>18</v>
      </c>
      <c r="H7" s="7">
        <v>12</v>
      </c>
      <c r="I7" s="7">
        <v>14</v>
      </c>
      <c r="J7" s="7"/>
    </row>
    <row r="8" spans="1:10" s="9" customFormat="1" ht="20.100000000000001" customHeight="1" x14ac:dyDescent="0.3">
      <c r="A8" s="7">
        <v>7</v>
      </c>
      <c r="B8" s="10" t="s">
        <v>7</v>
      </c>
      <c r="C8" s="14">
        <f>SUM(D8+E8+F8+G8+H8+I8+J8)</f>
        <v>119</v>
      </c>
      <c r="D8" s="7">
        <f>17+16</f>
        <v>33</v>
      </c>
      <c r="E8" s="8"/>
      <c r="F8" s="8">
        <v>26</v>
      </c>
      <c r="G8" s="8">
        <v>21</v>
      </c>
      <c r="H8" s="8"/>
      <c r="I8" s="8">
        <v>39</v>
      </c>
      <c r="J8" s="8"/>
    </row>
    <row r="9" spans="1:10" s="9" customFormat="1" ht="20.100000000000001" customHeight="1" x14ac:dyDescent="0.3">
      <c r="A9" s="7">
        <v>8</v>
      </c>
      <c r="B9" s="11" t="s">
        <v>14</v>
      </c>
      <c r="C9" s="14">
        <f>SUM(D9+E9+F9+G9+H9+I9+J9)</f>
        <v>81</v>
      </c>
      <c r="D9" s="7"/>
      <c r="E9" s="8">
        <f>33+5</f>
        <v>38</v>
      </c>
      <c r="F9" s="8">
        <v>33</v>
      </c>
      <c r="G9" s="8"/>
      <c r="H9" s="8"/>
      <c r="I9" s="8"/>
      <c r="J9" s="8">
        <v>10</v>
      </c>
    </row>
    <row r="10" spans="1:10" s="9" customFormat="1" ht="20.100000000000001" customHeight="1" x14ac:dyDescent="0.3">
      <c r="A10" s="7">
        <v>9</v>
      </c>
      <c r="B10" s="11" t="s">
        <v>17</v>
      </c>
      <c r="C10" s="14">
        <f>SUM(D10+E10+F10+G10+H10+I10+J10)</f>
        <v>56</v>
      </c>
      <c r="D10" s="7"/>
      <c r="E10" s="8">
        <v>17</v>
      </c>
      <c r="F10" s="8">
        <v>39</v>
      </c>
      <c r="G10" s="8"/>
      <c r="H10" s="8"/>
      <c r="I10" s="8"/>
      <c r="J10" s="8"/>
    </row>
    <row r="11" spans="1:10" s="9" customFormat="1" ht="20.100000000000001" customHeight="1" x14ac:dyDescent="0.3">
      <c r="A11" s="7">
        <v>10</v>
      </c>
      <c r="B11" s="11" t="s">
        <v>16</v>
      </c>
      <c r="C11" s="14">
        <f>SUM(D11+E11+F11+G11+H11+I11+J11)</f>
        <v>54.1</v>
      </c>
      <c r="D11" s="7"/>
      <c r="E11" s="8">
        <v>39.1</v>
      </c>
      <c r="F11" s="8"/>
      <c r="G11" s="8"/>
      <c r="H11" s="8"/>
      <c r="I11" s="8">
        <v>15</v>
      </c>
      <c r="J11" s="8"/>
    </row>
    <row r="12" spans="1:10" s="9" customFormat="1" ht="20.100000000000001" customHeight="1" x14ac:dyDescent="0.3">
      <c r="A12" s="7">
        <v>11</v>
      </c>
      <c r="B12" s="11" t="s">
        <v>19</v>
      </c>
      <c r="C12" s="14">
        <f>SUM(D12+E12+F12+G12+H12+I12+J12)</f>
        <v>26</v>
      </c>
      <c r="D12" s="7"/>
      <c r="E12" s="8"/>
      <c r="F12" s="8"/>
      <c r="G12" s="8"/>
      <c r="H12" s="8"/>
      <c r="I12" s="8">
        <v>16</v>
      </c>
      <c r="J12" s="8">
        <v>10</v>
      </c>
    </row>
  </sheetData>
  <autoFilter ref="B1:J1" xr:uid="{2A0792C6-8FE1-457B-A50B-5FBD4ACAED3B}">
    <sortState xmlns:xlrd2="http://schemas.microsoft.com/office/spreadsheetml/2017/richdata2" ref="B2:J7">
      <sortCondition descending="1" ref="C1"/>
    </sortState>
  </autoFilter>
  <sortState xmlns:xlrd2="http://schemas.microsoft.com/office/spreadsheetml/2017/richdata2" ref="B2:J12">
    <sortCondition descending="1" ref="C2:C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Eindstand ploegen 2025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2025-09-14T20:47:52Z</dcterms:modified>
</cp:coreProperties>
</file>